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G7" i="2"/>
  <c r="T16" i="1"/>
  <c r="T15" i="1"/>
  <c r="T14" i="1"/>
  <c r="T13" i="1"/>
  <c r="T12" i="1"/>
  <c r="T11" i="1"/>
  <c r="T10" i="1"/>
  <c r="O12" i="1"/>
  <c r="O11" i="1"/>
  <c r="O10" i="1"/>
  <c r="O9" i="1"/>
  <c r="O8" i="1"/>
  <c r="O7" i="1"/>
  <c r="O6" i="1"/>
  <c r="O17" i="1"/>
  <c r="M9" i="1"/>
  <c r="M8" i="1"/>
  <c r="M7" i="1"/>
  <c r="M6" i="1"/>
  <c r="M5" i="1"/>
  <c r="M4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L17" i="1"/>
  <c r="K17" i="1"/>
  <c r="J17" i="1"/>
  <c r="I17" i="1"/>
  <c r="I21" i="1"/>
  <c r="H17" i="1"/>
  <c r="H21" i="1"/>
  <c r="G17" i="1"/>
  <c r="G21" i="1"/>
  <c r="G24" i="1"/>
  <c r="F17" i="1"/>
  <c r="F21" i="1"/>
  <c r="E17" i="1"/>
  <c r="E21" i="1"/>
  <c r="E24" i="1"/>
  <c r="M17" i="1"/>
  <c r="I24" i="1"/>
  <c r="H24" i="1"/>
  <c r="K21" i="1"/>
  <c r="F24" i="1"/>
  <c r="L21" i="1"/>
  <c r="D18" i="1"/>
  <c r="M24" i="1"/>
  <c r="L24" i="1"/>
  <c r="K24" i="1"/>
  <c r="N17" i="1"/>
  <c r="N21" i="1"/>
  <c r="O21" i="1"/>
  <c r="O24" i="1"/>
  <c r="M21" i="1"/>
</calcChain>
</file>

<file path=xl/sharedStrings.xml><?xml version="1.0" encoding="utf-8"?>
<sst xmlns="http://schemas.openxmlformats.org/spreadsheetml/2006/main" count="169" uniqueCount="108">
  <si>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</si>
  <si>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</si>
  <si>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</si>
  <si>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</si>
  <si>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</si>
  <si>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</si>
  <si>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</si>
  <si>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</si>
  <si>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</si>
  <si>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</si>
  <si>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</si>
  <si>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</si>
  <si>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</si>
  <si>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</si>
  <si>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</si>
  <si>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</si>
  <si>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</si>
  <si>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</si>
  <si>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</si>
  <si>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</si>
  <si>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</si>
  <si>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</si>
  <si>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</si>
  <si>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</si>
  <si>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</si>
  <si>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</si>
  <si>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</si>
  <si>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</si>
  <si>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</si>
  <si>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</si>
  <si>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</si>
  <si>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</si>
  <si>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</si>
  <si>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</si>
  <si>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</si>
  <si>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6.</t>
  </si>
  <si>
    <t>VäVi</t>
  </si>
  <si>
    <t>----</t>
  </si>
  <si>
    <t>8.</t>
  </si>
  <si>
    <t>11.</t>
  </si>
  <si>
    <t>superpesiskarsinta</t>
  </si>
  <si>
    <t>3.</t>
  </si>
  <si>
    <t>Virkiä</t>
  </si>
  <si>
    <t>play off</t>
  </si>
  <si>
    <t>1.</t>
  </si>
  <si>
    <t>7.</t>
  </si>
  <si>
    <t>YJ</t>
  </si>
  <si>
    <t>puolivälierät</t>
  </si>
  <si>
    <t>mS</t>
  </si>
  <si>
    <t>Marja-Liisa Nyrhinen</t>
  </si>
  <si>
    <t>24.2.1966</t>
  </si>
  <si>
    <t>Virkiä = Lapuan Virkiä  (1907)</t>
  </si>
  <si>
    <t>YJ = Ylihärmän Junkkarit  (1908)</t>
  </si>
  <si>
    <t>VäVi = Vähänkyrön Viesti  (1938)</t>
  </si>
  <si>
    <t>ykköspesis</t>
  </si>
  <si>
    <t>( myöh. Lintala)</t>
  </si>
  <si>
    <t>L+T</t>
  </si>
  <si>
    <t>9.</t>
  </si>
  <si>
    <t>2.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</si>
  <si>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</si>
  <si>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</si>
  <si>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</si>
  <si>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</si>
  <si>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</si>
  <si>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</si>
  <si>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</si>
  <si>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</si>
  <si>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</si>
  <si>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</si>
  <si>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</si>
  <si>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</si>
  <si>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</si>
  <si>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</si>
  <si>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</si>
  <si>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</si>
  <si>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</si>
  <si>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</si>
  <si>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</si>
  <si>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</si>
  <si>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</si>
  <si>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II p</t>
  </si>
  <si>
    <t>Petri Kaijansinkko</t>
  </si>
  <si>
    <t>3799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</si>
  <si>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</si>
  <si>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</si>
  <si>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</si>
  <si>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</si>
  <si>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</si>
  <si>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</si>
  <si>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3k</t>
  </si>
  <si>
    <t>Jari Karjanlahti</t>
  </si>
  <si>
    <t>6113</t>
  </si>
  <si>
    <t>27 v  5 kk  0 pv</t>
  </si>
  <si>
    <t>2k</t>
  </si>
  <si>
    <t>jok</t>
  </si>
  <si>
    <t>NAISET</t>
  </si>
  <si>
    <t xml:space="preserve"> ITÄ - LÄNSI - KORTTI</t>
  </si>
  <si>
    <t>7/10</t>
  </si>
  <si>
    <t>2/3</t>
  </si>
  <si>
    <t>2/2</t>
  </si>
  <si>
    <t>1/2</t>
  </si>
  <si>
    <t>4/6</t>
  </si>
  <si>
    <t>2/4</t>
  </si>
  <si>
    <t>1/1</t>
  </si>
  <si>
    <t>0/2</t>
  </si>
  <si>
    <t>11/18</t>
  </si>
  <si>
    <t>3/3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</si>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</sst>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/>
    <xf numFmtId="49" fontId="2" fillId="8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8" width="5.7109375" style="73" customWidth="1"/>
    <col min="19" max="19" width="5.7109375" style="72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49</v>
      </c>
      <c r="C1" s="2"/>
      <c r="D1" s="3"/>
      <c r="E1" s="4" t="s">
        <v>50</v>
      </c>
      <c r="F1" s="5"/>
      <c r="G1" s="6"/>
      <c r="H1" s="3"/>
      <c r="I1" s="5" t="s">
        <v>55</v>
      </c>
      <c r="J1" s="5"/>
      <c r="K1" s="5"/>
      <c r="L1" s="3"/>
      <c r="M1" s="7"/>
      <c r="N1" s="7"/>
      <c r="O1" s="7"/>
      <c r="P1" s="71"/>
      <c r="Q1" s="71"/>
      <c r="R1" s="7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1988</v>
      </c>
      <c r="C4" s="42" t="s">
        <v>35</v>
      </c>
      <c r="D4" s="41" t="s">
        <v>36</v>
      </c>
      <c r="E4" s="27">
        <v>4</v>
      </c>
      <c r="F4" s="27">
        <v>0</v>
      </c>
      <c r="G4" s="27">
        <v>1</v>
      </c>
      <c r="H4" s="27">
        <v>2</v>
      </c>
      <c r="I4" s="27">
        <v>5</v>
      </c>
      <c r="J4" s="27">
        <v>0</v>
      </c>
      <c r="K4" s="27">
        <v>2</v>
      </c>
      <c r="L4" s="27">
        <v>2</v>
      </c>
      <c r="M4" s="27">
        <f>PRODUCT(F4+G4)</f>
        <v>1</v>
      </c>
      <c r="N4" s="62" t="s">
        <v>37</v>
      </c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1989</v>
      </c>
      <c r="C5" s="42" t="s">
        <v>38</v>
      </c>
      <c r="D5" s="41" t="s">
        <v>36</v>
      </c>
      <c r="E5" s="27">
        <v>18</v>
      </c>
      <c r="F5" s="27">
        <v>0</v>
      </c>
      <c r="G5" s="27">
        <v>3</v>
      </c>
      <c r="H5" s="27">
        <v>4</v>
      </c>
      <c r="I5" s="27">
        <v>31</v>
      </c>
      <c r="J5" s="27">
        <v>17</v>
      </c>
      <c r="K5" s="27">
        <v>9</v>
      </c>
      <c r="L5" s="27">
        <v>2</v>
      </c>
      <c r="M5" s="27">
        <f>PRODUCT(F5+G5)</f>
        <v>3</v>
      </c>
      <c r="N5" s="62" t="s">
        <v>37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1990</v>
      </c>
      <c r="C6" s="42" t="s">
        <v>39</v>
      </c>
      <c r="D6" s="41" t="s">
        <v>36</v>
      </c>
      <c r="E6" s="27">
        <v>22</v>
      </c>
      <c r="F6" s="27">
        <v>2</v>
      </c>
      <c r="G6" s="27">
        <v>7</v>
      </c>
      <c r="H6" s="27">
        <v>37</v>
      </c>
      <c r="I6" s="27">
        <v>114</v>
      </c>
      <c r="J6" s="27">
        <v>58</v>
      </c>
      <c r="K6" s="27">
        <v>33</v>
      </c>
      <c r="L6" s="27">
        <v>14</v>
      </c>
      <c r="M6" s="27">
        <f>SUM(F6+G6)</f>
        <v>9</v>
      </c>
      <c r="N6" s="63">
        <v>0.621</v>
      </c>
      <c r="O6" s="25">
        <f t="shared" ref="O6:O12" si="0">PRODUCT(I6/N6)</f>
        <v>183.57487922705315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5" t="s">
        <v>40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1991</v>
      </c>
      <c r="C7" s="42" t="s">
        <v>41</v>
      </c>
      <c r="D7" s="41" t="s">
        <v>42</v>
      </c>
      <c r="E7" s="27">
        <v>22</v>
      </c>
      <c r="F7" s="27">
        <v>1</v>
      </c>
      <c r="G7" s="27">
        <v>22</v>
      </c>
      <c r="H7" s="27">
        <v>23</v>
      </c>
      <c r="I7" s="27">
        <v>100</v>
      </c>
      <c r="J7" s="27">
        <v>40</v>
      </c>
      <c r="K7" s="27">
        <v>15</v>
      </c>
      <c r="L7" s="27">
        <v>22</v>
      </c>
      <c r="M7" s="27">
        <f>SUM(F7+G7)</f>
        <v>23</v>
      </c>
      <c r="N7" s="63">
        <v>0.70899999999999996</v>
      </c>
      <c r="O7" s="25">
        <f t="shared" si="0"/>
        <v>141.04372355430183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55" t="s">
        <v>43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1992</v>
      </c>
      <c r="C8" s="42" t="s">
        <v>44</v>
      </c>
      <c r="D8" s="41" t="s">
        <v>42</v>
      </c>
      <c r="E8" s="27">
        <v>22</v>
      </c>
      <c r="F8" s="27">
        <v>3</v>
      </c>
      <c r="G8" s="27">
        <v>21</v>
      </c>
      <c r="H8" s="27">
        <v>37</v>
      </c>
      <c r="I8" s="27">
        <v>89</v>
      </c>
      <c r="J8" s="27">
        <v>28</v>
      </c>
      <c r="K8" s="27">
        <v>18</v>
      </c>
      <c r="L8" s="27">
        <v>19</v>
      </c>
      <c r="M8" s="27">
        <f>SUM(F8+G8)</f>
        <v>24</v>
      </c>
      <c r="N8" s="63">
        <v>0.55600000000000005</v>
      </c>
      <c r="O8" s="25">
        <f t="shared" si="0"/>
        <v>160.07194244604315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55" t="s">
        <v>43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1993</v>
      </c>
      <c r="C9" s="42" t="s">
        <v>44</v>
      </c>
      <c r="D9" s="41" t="s">
        <v>42</v>
      </c>
      <c r="E9" s="27">
        <v>23</v>
      </c>
      <c r="F9" s="27">
        <v>2</v>
      </c>
      <c r="G9" s="27">
        <v>22</v>
      </c>
      <c r="H9" s="27">
        <v>62</v>
      </c>
      <c r="I9" s="27">
        <v>133</v>
      </c>
      <c r="J9" s="27">
        <v>65</v>
      </c>
      <c r="K9" s="27">
        <v>22</v>
      </c>
      <c r="L9" s="27">
        <v>22</v>
      </c>
      <c r="M9" s="27">
        <f>SUM(F9+G9)</f>
        <v>24</v>
      </c>
      <c r="N9" s="63">
        <v>0.59399999999999997</v>
      </c>
      <c r="O9" s="25">
        <f t="shared" si="0"/>
        <v>223.9057239057239</v>
      </c>
      <c r="P9" s="19"/>
      <c r="Q9" s="27" t="s">
        <v>58</v>
      </c>
      <c r="R9" s="27" t="s">
        <v>58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55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1994</v>
      </c>
      <c r="C10" s="42" t="s">
        <v>45</v>
      </c>
      <c r="D10" s="41" t="s">
        <v>46</v>
      </c>
      <c r="E10" s="27">
        <v>24</v>
      </c>
      <c r="F10" s="27">
        <v>3</v>
      </c>
      <c r="G10" s="27">
        <v>9</v>
      </c>
      <c r="H10" s="27">
        <v>36</v>
      </c>
      <c r="I10" s="27">
        <v>110</v>
      </c>
      <c r="J10" s="27">
        <v>43</v>
      </c>
      <c r="K10" s="27">
        <v>32</v>
      </c>
      <c r="L10" s="27">
        <v>23</v>
      </c>
      <c r="M10" s="27">
        <v>12</v>
      </c>
      <c r="N10" s="30">
        <v>0.59499999999999997</v>
      </c>
      <c r="O10" s="25">
        <f t="shared" si="0"/>
        <v>184.87394957983193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5" t="s">
        <v>47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1995</v>
      </c>
      <c r="C11" s="42" t="s">
        <v>45</v>
      </c>
      <c r="D11" s="41" t="s">
        <v>46</v>
      </c>
      <c r="E11" s="27">
        <v>22</v>
      </c>
      <c r="F11" s="27">
        <v>5</v>
      </c>
      <c r="G11" s="27">
        <v>6</v>
      </c>
      <c r="H11" s="27">
        <v>45</v>
      </c>
      <c r="I11" s="27">
        <v>129</v>
      </c>
      <c r="J11" s="27">
        <v>79</v>
      </c>
      <c r="K11" s="27">
        <v>25</v>
      </c>
      <c r="L11" s="27">
        <v>14</v>
      </c>
      <c r="M11" s="27">
        <v>11</v>
      </c>
      <c r="N11" s="30">
        <v>0.64200000000000002</v>
      </c>
      <c r="O11" s="25">
        <f t="shared" si="0"/>
        <v>200.93457943925233</v>
      </c>
      <c r="P11" s="19"/>
      <c r="Q11" s="19" t="s">
        <v>57</v>
      </c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 t="s">
        <v>48</v>
      </c>
      <c r="AH11" s="27"/>
      <c r="AI11" s="27"/>
      <c r="AJ11" s="27"/>
      <c r="AK11" s="55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1996</v>
      </c>
      <c r="C12" s="42" t="s">
        <v>35</v>
      </c>
      <c r="D12" s="41" t="s">
        <v>46</v>
      </c>
      <c r="E12" s="27">
        <v>24</v>
      </c>
      <c r="F12" s="27">
        <v>5</v>
      </c>
      <c r="G12" s="27">
        <v>13</v>
      </c>
      <c r="H12" s="27">
        <v>53</v>
      </c>
      <c r="I12" s="27">
        <v>133</v>
      </c>
      <c r="J12" s="27">
        <v>60</v>
      </c>
      <c r="K12" s="27">
        <v>35</v>
      </c>
      <c r="L12" s="27">
        <v>20</v>
      </c>
      <c r="M12" s="27">
        <v>18</v>
      </c>
      <c r="N12" s="30">
        <v>0.60499999999999998</v>
      </c>
      <c r="O12" s="25">
        <f t="shared" si="0"/>
        <v>219.83471074380165</v>
      </c>
      <c r="P12" s="19"/>
      <c r="Q12" s="19" t="s">
        <v>45</v>
      </c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 t="s">
        <v>48</v>
      </c>
      <c r="AH12" s="27"/>
      <c r="AI12" s="27"/>
      <c r="AJ12" s="27"/>
      <c r="AK12" s="55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1997</v>
      </c>
      <c r="C13" s="42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5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65">
        <v>1998</v>
      </c>
      <c r="C14" s="65"/>
      <c r="D14" s="66" t="s">
        <v>36</v>
      </c>
      <c r="E14" s="67"/>
      <c r="F14" s="68" t="s">
        <v>54</v>
      </c>
      <c r="G14" s="69"/>
      <c r="H14" s="70"/>
      <c r="I14" s="65"/>
      <c r="J14" s="65"/>
      <c r="K14" s="65"/>
      <c r="L14" s="65"/>
      <c r="M14" s="65"/>
      <c r="N14" s="65"/>
      <c r="O14" s="25"/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5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1999</v>
      </c>
      <c r="C15" s="42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55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65">
        <v>2000</v>
      </c>
      <c r="C16" s="65"/>
      <c r="D16" s="66" t="s">
        <v>36</v>
      </c>
      <c r="E16" s="67"/>
      <c r="F16" s="68" t="s">
        <v>54</v>
      </c>
      <c r="G16" s="69"/>
      <c r="H16" s="70"/>
      <c r="I16" s="65"/>
      <c r="J16" s="65"/>
      <c r="K16" s="65"/>
      <c r="L16" s="65"/>
      <c r="M16" s="65"/>
      <c r="N16" s="65"/>
      <c r="O16" s="37"/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181</v>
      </c>
      <c r="F17" s="19">
        <f t="shared" si="2"/>
        <v>21</v>
      </c>
      <c r="G17" s="19">
        <f t="shared" si="2"/>
        <v>104</v>
      </c>
      <c r="H17" s="19">
        <f t="shared" si="2"/>
        <v>299</v>
      </c>
      <c r="I17" s="19">
        <f t="shared" si="2"/>
        <v>844</v>
      </c>
      <c r="J17" s="19">
        <f t="shared" si="2"/>
        <v>390</v>
      </c>
      <c r="K17" s="19">
        <f t="shared" si="2"/>
        <v>191</v>
      </c>
      <c r="L17" s="19">
        <f t="shared" si="2"/>
        <v>138</v>
      </c>
      <c r="M17" s="19">
        <f t="shared" si="2"/>
        <v>125</v>
      </c>
      <c r="N17" s="31">
        <f>PRODUCT((I17-36)/O17)</f>
        <v>0.614804222921847</v>
      </c>
      <c r="O17" s="32">
        <f>SUM(O6:O16)</f>
        <v>1314.2395088960079</v>
      </c>
      <c r="P17" s="19"/>
      <c r="Q17" s="19"/>
      <c r="R17" s="19"/>
      <c r="S17" s="19"/>
      <c r="T17" s="1"/>
      <c r="U17" s="19">
        <f t="shared" ref="U17:AJ17" si="3">SUM(U4:U16)</f>
        <v>0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3</v>
      </c>
      <c r="AF17" s="19">
        <f t="shared" si="3"/>
        <v>0</v>
      </c>
      <c r="AG17" s="19">
        <f t="shared" si="3"/>
        <v>0</v>
      </c>
      <c r="AH17" s="19">
        <f t="shared" si="3"/>
        <v>2</v>
      </c>
      <c r="AI17" s="19">
        <f t="shared" si="3"/>
        <v>0</v>
      </c>
      <c r="AJ17" s="19">
        <f t="shared" si="3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SUM(F17:H17)+((I17-F17-G17)/3)+(E17/3)+(AE17*25)+(AF17*25)+(AG17*10)+(AH17*25)+(AI17*20)+(AJ17*15)+20</f>
        <v>884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59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74"/>
      <c r="AB20" s="74"/>
      <c r="AC20" s="74"/>
      <c r="AD20" s="13"/>
      <c r="AE20" s="13"/>
      <c r="AF20" s="13"/>
      <c r="AG20" s="13"/>
      <c r="AH20" s="13"/>
      <c r="AI20" s="13"/>
      <c r="AJ20" s="13"/>
      <c r="AK20" s="4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3"/>
      <c r="E21" s="27">
        <f>PRODUCT(E17)</f>
        <v>181</v>
      </c>
      <c r="F21" s="27">
        <f>PRODUCT(F17)</f>
        <v>21</v>
      </c>
      <c r="G21" s="27">
        <f>PRODUCT(G17)</f>
        <v>104</v>
      </c>
      <c r="H21" s="27">
        <f>PRODUCT(H17)</f>
        <v>299</v>
      </c>
      <c r="I21" s="27">
        <f>PRODUCT(I17)</f>
        <v>844</v>
      </c>
      <c r="J21" s="1"/>
      <c r="K21" s="44">
        <f>PRODUCT((F21+G21)/E21)</f>
        <v>0.69060773480662985</v>
      </c>
      <c r="L21" s="44">
        <f>PRODUCT(H21/E21)</f>
        <v>1.6519337016574585</v>
      </c>
      <c r="M21" s="44">
        <f>PRODUCT(I21/E21)</f>
        <v>4.6629834254143647</v>
      </c>
      <c r="N21" s="30">
        <f>PRODUCT(N17)</f>
        <v>0.614804222921847</v>
      </c>
      <c r="O21" s="25">
        <f>PRODUCT(O17)</f>
        <v>1314.2395088960079</v>
      </c>
      <c r="P21" s="132" t="s">
        <v>60</v>
      </c>
      <c r="Q21" s="133"/>
      <c r="R21" s="133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5"/>
      <c r="AJ21" s="135"/>
      <c r="AK21" s="136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5" t="s">
        <v>18</v>
      </c>
      <c r="C22" s="46"/>
      <c r="D22" s="47"/>
      <c r="E22" s="27"/>
      <c r="F22" s="27"/>
      <c r="G22" s="27"/>
      <c r="H22" s="27"/>
      <c r="I22" s="27"/>
      <c r="J22" s="1"/>
      <c r="K22" s="44"/>
      <c r="L22" s="44"/>
      <c r="M22" s="44"/>
      <c r="N22" s="30"/>
      <c r="O22" s="25"/>
      <c r="P22" s="137" t="s">
        <v>61</v>
      </c>
      <c r="Q22" s="138"/>
      <c r="R22" s="138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40"/>
      <c r="AJ22" s="140"/>
      <c r="AK22" s="14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8" t="s">
        <v>19</v>
      </c>
      <c r="C23" s="49"/>
      <c r="D23" s="50"/>
      <c r="E23" s="28"/>
      <c r="F23" s="28"/>
      <c r="G23" s="28"/>
      <c r="H23" s="28"/>
      <c r="I23" s="28"/>
      <c r="J23" s="1"/>
      <c r="K23" s="51"/>
      <c r="L23" s="51"/>
      <c r="M23" s="51"/>
      <c r="N23" s="52"/>
      <c r="O23" s="25"/>
      <c r="P23" s="137" t="s">
        <v>62</v>
      </c>
      <c r="Q23" s="138"/>
      <c r="R23" s="138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  <c r="AJ23" s="140"/>
      <c r="AK23" s="14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3" t="s">
        <v>20</v>
      </c>
      <c r="C24" s="54"/>
      <c r="D24" s="55"/>
      <c r="E24" s="19">
        <f>SUM(E21:E23)</f>
        <v>181</v>
      </c>
      <c r="F24" s="19">
        <f>SUM(F21:F23)</f>
        <v>21</v>
      </c>
      <c r="G24" s="19">
        <f>SUM(G21:G23)</f>
        <v>104</v>
      </c>
      <c r="H24" s="19">
        <f>SUM(H21:H23)</f>
        <v>299</v>
      </c>
      <c r="I24" s="19">
        <f>SUM(I21:I23)</f>
        <v>844</v>
      </c>
      <c r="J24" s="1"/>
      <c r="K24" s="56">
        <f>PRODUCT((F24+G24)/E24)</f>
        <v>0.69060773480662985</v>
      </c>
      <c r="L24" s="56">
        <f>PRODUCT(H24/E24)</f>
        <v>1.6519337016574585</v>
      </c>
      <c r="M24" s="56">
        <f>PRODUCT(I24/E24)</f>
        <v>4.6629834254143647</v>
      </c>
      <c r="N24" s="31">
        <v>0.61499999999999999</v>
      </c>
      <c r="O24" s="25">
        <f>SUM(O21:O23)</f>
        <v>1314.2395088960079</v>
      </c>
      <c r="P24" s="142" t="s">
        <v>63</v>
      </c>
      <c r="Q24" s="143"/>
      <c r="R24" s="143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5"/>
      <c r="AJ24" s="145"/>
      <c r="AK24" s="8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34</v>
      </c>
      <c r="C26" s="1"/>
      <c r="D26" s="64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52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8"/>
      <c r="AN38" s="58"/>
      <c r="AO38" s="58"/>
      <c r="AP38" s="58"/>
      <c r="AQ38" s="5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8"/>
      <c r="AN39" s="58"/>
      <c r="AO39" s="58"/>
      <c r="AP39" s="58"/>
      <c r="AQ39" s="5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2:37" ht="15" customHeight="1" x14ac:dyDescent="0.25"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2:37" ht="15" customHeight="1" x14ac:dyDescent="0.25"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2:37" ht="15" customHeight="1" x14ac:dyDescent="0.25"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</row>
    <row r="57" spans="2:37" ht="15" customHeight="1" x14ac:dyDescent="0.25"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</row>
    <row r="58" spans="2:37" ht="15" customHeight="1" x14ac:dyDescent="0.25"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</row>
    <row r="59" spans="2:37" ht="15" customHeight="1" x14ac:dyDescent="0.25"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</row>
    <row r="60" spans="2:37" ht="15" customHeight="1" x14ac:dyDescent="0.25"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</row>
    <row r="61" spans="2:37" ht="15" customHeight="1" x14ac:dyDescent="0.25"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</row>
    <row r="62" spans="2:37" ht="15" customHeight="1" x14ac:dyDescent="0.25"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</row>
    <row r="63" spans="2:37" ht="15" customHeight="1" x14ac:dyDescent="0.25"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</row>
    <row r="64" spans="2:37" ht="15" customHeight="1" x14ac:dyDescent="0.25"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</row>
    <row r="65" spans="15:37" ht="15" customHeight="1" x14ac:dyDescent="0.25"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</row>
    <row r="66" spans="15:37" ht="15" customHeight="1" x14ac:dyDescent="0.25"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</row>
    <row r="67" spans="15:37" ht="15" customHeight="1" x14ac:dyDescent="0.25"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</row>
    <row r="68" spans="15:37" ht="15" customHeight="1" x14ac:dyDescent="0.25"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</row>
    <row r="69" spans="15:37" ht="15" customHeight="1" x14ac:dyDescent="0.25"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</row>
    <row r="70" spans="15:37" ht="15" customHeight="1" x14ac:dyDescent="0.25"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</row>
    <row r="71" spans="15:37" ht="15" customHeight="1" x14ac:dyDescent="0.25"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</row>
    <row r="72" spans="15:37" ht="15" customHeight="1" x14ac:dyDescent="0.25"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</row>
    <row r="73" spans="15:37" ht="15" customHeight="1" x14ac:dyDescent="0.25"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</row>
    <row r="74" spans="15:37" ht="15" customHeight="1" x14ac:dyDescent="0.25"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</row>
    <row r="75" spans="15:37" ht="15" customHeight="1" x14ac:dyDescent="0.25"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</row>
    <row r="76" spans="15:37" ht="15" customHeight="1" x14ac:dyDescent="0.25"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</row>
    <row r="77" spans="15:37" ht="15" customHeight="1" x14ac:dyDescent="0.25"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</row>
    <row r="78" spans="15:37" ht="15" customHeight="1" x14ac:dyDescent="0.25"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</row>
    <row r="79" spans="15:37" ht="15" customHeight="1" x14ac:dyDescent="0.25"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</row>
    <row r="80" spans="15:37" ht="15" customHeight="1" x14ac:dyDescent="0.25"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</row>
    <row r="81" spans="15:37" ht="15" customHeight="1" x14ac:dyDescent="0.25"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</row>
    <row r="82" spans="15:37" ht="15" customHeight="1" x14ac:dyDescent="0.25"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</row>
    <row r="83" spans="15:37" ht="15" customHeight="1" x14ac:dyDescent="0.25"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</row>
    <row r="84" spans="15:37" ht="15" customHeight="1" x14ac:dyDescent="0.25"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</row>
    <row r="85" spans="15:37" ht="15" customHeight="1" x14ac:dyDescent="0.25"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</row>
    <row r="86" spans="15:37" ht="15" customHeight="1" x14ac:dyDescent="0.25"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</row>
    <row r="87" spans="15:37" ht="15" customHeight="1" x14ac:dyDescent="0.25"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</row>
    <row r="88" spans="15:37" ht="15" customHeight="1" x14ac:dyDescent="0.25"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</row>
    <row r="89" spans="15:37" ht="15" customHeight="1" x14ac:dyDescent="0.25"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</row>
    <row r="90" spans="15:37" ht="15" customHeight="1" x14ac:dyDescent="0.25"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</row>
    <row r="91" spans="15:37" ht="15" customHeight="1" x14ac:dyDescent="0.25"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</row>
    <row r="92" spans="15:37" ht="15" customHeight="1" x14ac:dyDescent="0.25"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</row>
    <row r="93" spans="15:37" ht="15" customHeight="1" x14ac:dyDescent="0.25"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</row>
    <row r="94" spans="15:37" ht="15" customHeight="1" x14ac:dyDescent="0.25"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</row>
    <row r="95" spans="15:37" ht="15" customHeight="1" x14ac:dyDescent="0.25"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</row>
    <row r="96" spans="15:37" ht="15" customHeight="1" x14ac:dyDescent="0.25"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</row>
    <row r="97" spans="15:37" ht="15" customHeight="1" x14ac:dyDescent="0.25"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</row>
    <row r="98" spans="15:37" ht="15" customHeight="1" x14ac:dyDescent="0.25"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</row>
    <row r="99" spans="15:37" ht="15" customHeight="1" x14ac:dyDescent="0.25"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</row>
    <row r="100" spans="15:37" ht="15" customHeight="1" x14ac:dyDescent="0.25"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</row>
    <row r="101" spans="15:37" ht="15" customHeight="1" x14ac:dyDescent="0.25"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</row>
    <row r="102" spans="15:37" ht="15" customHeight="1" x14ac:dyDescent="0.25"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</row>
    <row r="103" spans="15:37" ht="15" customHeight="1" x14ac:dyDescent="0.25"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30" style="107" customWidth="1"/>
    <col min="3" max="3" width="20.7109375" style="72" customWidth="1"/>
    <col min="4" max="4" width="10.5703125" style="108" customWidth="1"/>
    <col min="5" max="5" width="10.28515625" style="108" customWidth="1"/>
    <col min="6" max="6" width="0.7109375" style="37" customWidth="1"/>
    <col min="7" max="11" width="4.7109375" style="72" customWidth="1"/>
    <col min="12" max="12" width="6.28515625" style="72" customWidth="1"/>
    <col min="13" max="16" width="4.7109375" style="72" customWidth="1"/>
    <col min="17" max="21" width="6.7109375" style="131" customWidth="1"/>
    <col min="22" max="22" width="11" style="72" customWidth="1"/>
    <col min="23" max="23" width="24.140625" style="108" customWidth="1"/>
    <col min="24" max="24" width="9.42578125" style="72" customWidth="1"/>
    <col min="25" max="30" width="9.140625" style="10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9" t="s">
        <v>96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25"/>
      <c r="R1" s="125"/>
      <c r="S1" s="125"/>
      <c r="T1" s="125"/>
      <c r="U1" s="125"/>
      <c r="V1" s="75"/>
      <c r="W1" s="76"/>
      <c r="X1" s="70"/>
      <c r="Y1" s="77"/>
      <c r="Z1" s="77"/>
      <c r="AA1" s="77"/>
      <c r="AB1" s="77"/>
      <c r="AC1" s="77"/>
      <c r="AD1" s="77"/>
    </row>
    <row r="2" spans="1:30" x14ac:dyDescent="0.25">
      <c r="A2" s="9"/>
      <c r="B2" s="11" t="s">
        <v>49</v>
      </c>
      <c r="C2" s="4" t="s">
        <v>50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26"/>
      <c r="R2" s="126"/>
      <c r="S2" s="126"/>
      <c r="T2" s="126"/>
      <c r="U2" s="126"/>
      <c r="V2" s="12"/>
      <c r="W2" s="78"/>
      <c r="X2" s="4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95</v>
      </c>
      <c r="C3" s="23" t="s">
        <v>64</v>
      </c>
      <c r="D3" s="81" t="s">
        <v>65</v>
      </c>
      <c r="E3" s="82" t="s">
        <v>1</v>
      </c>
      <c r="F3" s="25"/>
      <c r="G3" s="83" t="s">
        <v>66</v>
      </c>
      <c r="H3" s="84" t="s">
        <v>67</v>
      </c>
      <c r="I3" s="84" t="s">
        <v>31</v>
      </c>
      <c r="J3" s="18" t="s">
        <v>68</v>
      </c>
      <c r="K3" s="85" t="s">
        <v>69</v>
      </c>
      <c r="L3" s="85" t="s">
        <v>70</v>
      </c>
      <c r="M3" s="83" t="s">
        <v>71</v>
      </c>
      <c r="N3" s="83" t="s">
        <v>30</v>
      </c>
      <c r="O3" s="84" t="s">
        <v>72</v>
      </c>
      <c r="P3" s="83" t="s">
        <v>67</v>
      </c>
      <c r="Q3" s="127" t="s">
        <v>3</v>
      </c>
      <c r="R3" s="127">
        <v>1</v>
      </c>
      <c r="S3" s="127">
        <v>2</v>
      </c>
      <c r="T3" s="127">
        <v>3</v>
      </c>
      <c r="U3" s="127" t="s">
        <v>73</v>
      </c>
      <c r="V3" s="18" t="s">
        <v>21</v>
      </c>
      <c r="W3" s="17" t="s">
        <v>74</v>
      </c>
      <c r="X3" s="17" t="s">
        <v>75</v>
      </c>
      <c r="Y3" s="77"/>
      <c r="Z3" s="77"/>
      <c r="AA3" s="77"/>
      <c r="AB3" s="77"/>
      <c r="AC3" s="77"/>
      <c r="AD3" s="77"/>
    </row>
    <row r="4" spans="1:30" x14ac:dyDescent="0.25">
      <c r="A4" s="110"/>
      <c r="B4" s="120" t="s">
        <v>77</v>
      </c>
      <c r="C4" s="111" t="s">
        <v>78</v>
      </c>
      <c r="D4" s="112" t="s">
        <v>79</v>
      </c>
      <c r="E4" s="113" t="s">
        <v>42</v>
      </c>
      <c r="F4" s="121"/>
      <c r="G4" s="114">
        <v>1</v>
      </c>
      <c r="H4" s="115"/>
      <c r="I4" s="114"/>
      <c r="J4" s="116" t="s">
        <v>93</v>
      </c>
      <c r="K4" s="116">
        <v>1</v>
      </c>
      <c r="L4" s="116" t="s">
        <v>80</v>
      </c>
      <c r="M4" s="116">
        <v>1</v>
      </c>
      <c r="N4" s="114"/>
      <c r="O4" s="115">
        <v>2</v>
      </c>
      <c r="P4" s="114">
        <v>2</v>
      </c>
      <c r="Q4" s="122" t="s">
        <v>97</v>
      </c>
      <c r="R4" s="122" t="s">
        <v>98</v>
      </c>
      <c r="S4" s="122" t="s">
        <v>99</v>
      </c>
      <c r="T4" s="122" t="s">
        <v>100</v>
      </c>
      <c r="U4" s="122" t="s">
        <v>98</v>
      </c>
      <c r="V4" s="117">
        <v>0.7</v>
      </c>
      <c r="W4" s="111" t="s">
        <v>81</v>
      </c>
      <c r="X4" s="118" t="s">
        <v>82</v>
      </c>
      <c r="Y4" s="77"/>
      <c r="Z4" s="77"/>
      <c r="AA4" s="77"/>
      <c r="AB4" s="77"/>
      <c r="AC4" s="77"/>
      <c r="AD4" s="77"/>
    </row>
    <row r="5" spans="1:30" x14ac:dyDescent="0.25">
      <c r="A5" s="110"/>
      <c r="B5" s="120" t="s">
        <v>83</v>
      </c>
      <c r="C5" s="111" t="s">
        <v>84</v>
      </c>
      <c r="D5" s="112" t="s">
        <v>79</v>
      </c>
      <c r="E5" s="123" t="s">
        <v>46</v>
      </c>
      <c r="F5" s="121"/>
      <c r="G5" s="114">
        <v>1</v>
      </c>
      <c r="H5" s="114"/>
      <c r="I5" s="115"/>
      <c r="J5" s="116"/>
      <c r="K5" s="116" t="s">
        <v>94</v>
      </c>
      <c r="L5" s="116"/>
      <c r="M5" s="116">
        <v>1</v>
      </c>
      <c r="N5" s="114"/>
      <c r="O5" s="115"/>
      <c r="P5" s="114"/>
      <c r="Q5" s="122" t="s">
        <v>104</v>
      </c>
      <c r="R5" s="122" t="s">
        <v>104</v>
      </c>
      <c r="S5" s="122"/>
      <c r="T5" s="122"/>
      <c r="U5" s="122"/>
      <c r="V5" s="117">
        <v>0</v>
      </c>
      <c r="W5" s="124" t="s">
        <v>85</v>
      </c>
      <c r="X5" s="118" t="s">
        <v>86</v>
      </c>
      <c r="Y5" s="77"/>
      <c r="Z5" s="77"/>
      <c r="AA5" s="77"/>
      <c r="AB5" s="77"/>
      <c r="AC5" s="77"/>
      <c r="AD5" s="77"/>
    </row>
    <row r="6" spans="1:30" x14ac:dyDescent="0.25">
      <c r="A6" s="110"/>
      <c r="B6" s="120" t="s">
        <v>87</v>
      </c>
      <c r="C6" s="111" t="s">
        <v>88</v>
      </c>
      <c r="D6" s="112" t="s">
        <v>79</v>
      </c>
      <c r="E6" s="113" t="s">
        <v>46</v>
      </c>
      <c r="F6" s="121"/>
      <c r="G6" s="114"/>
      <c r="H6" s="115"/>
      <c r="I6" s="114">
        <v>1</v>
      </c>
      <c r="J6" s="116" t="s">
        <v>89</v>
      </c>
      <c r="K6" s="116">
        <v>2</v>
      </c>
      <c r="L6" s="116"/>
      <c r="M6" s="116">
        <v>1</v>
      </c>
      <c r="N6" s="114"/>
      <c r="O6" s="115"/>
      <c r="P6" s="114">
        <v>2</v>
      </c>
      <c r="Q6" s="122" t="s">
        <v>101</v>
      </c>
      <c r="R6" s="122" t="s">
        <v>102</v>
      </c>
      <c r="S6" s="122" t="s">
        <v>103</v>
      </c>
      <c r="T6" s="122" t="s">
        <v>103</v>
      </c>
      <c r="U6" s="122"/>
      <c r="V6" s="117">
        <v>0.66666666666666663</v>
      </c>
      <c r="W6" s="111" t="s">
        <v>90</v>
      </c>
      <c r="X6" s="118" t="s">
        <v>91</v>
      </c>
      <c r="Y6" s="77"/>
      <c r="Z6" s="77"/>
      <c r="AA6" s="77"/>
      <c r="AB6" s="77"/>
      <c r="AC6" s="77"/>
      <c r="AD6" s="77"/>
    </row>
    <row r="7" spans="1:30" x14ac:dyDescent="0.25">
      <c r="A7" s="24"/>
      <c r="B7" s="23" t="s">
        <v>9</v>
      </c>
      <c r="C7" s="18"/>
      <c r="D7" s="17"/>
      <c r="E7" s="86"/>
      <c r="F7" s="87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P7" si="0">SUM(M4:M6)</f>
        <v>3</v>
      </c>
      <c r="N7" s="19"/>
      <c r="O7" s="19">
        <f t="shared" si="0"/>
        <v>2</v>
      </c>
      <c r="P7" s="19">
        <f t="shared" si="0"/>
        <v>4</v>
      </c>
      <c r="Q7" s="89" t="s">
        <v>105</v>
      </c>
      <c r="R7" s="89" t="s">
        <v>107</v>
      </c>
      <c r="S7" s="89" t="s">
        <v>106</v>
      </c>
      <c r="T7" s="89" t="s">
        <v>106</v>
      </c>
      <c r="U7" s="89" t="s">
        <v>98</v>
      </c>
      <c r="V7" s="31">
        <v>0.61099999999999999</v>
      </c>
      <c r="W7" s="88"/>
      <c r="X7" s="89"/>
      <c r="Y7" s="77"/>
      <c r="Z7" s="77"/>
      <c r="AA7" s="77"/>
      <c r="AB7" s="77"/>
      <c r="AC7" s="77"/>
      <c r="AD7" s="77"/>
    </row>
    <row r="8" spans="1:30" x14ac:dyDescent="0.25">
      <c r="A8" s="24"/>
      <c r="B8" s="90" t="s">
        <v>76</v>
      </c>
      <c r="C8" s="91" t="s">
        <v>92</v>
      </c>
      <c r="D8" s="92"/>
      <c r="E8" s="93"/>
      <c r="F8" s="94"/>
      <c r="G8" s="95"/>
      <c r="H8" s="95"/>
      <c r="I8" s="95"/>
      <c r="J8" s="96"/>
      <c r="K8" s="96"/>
      <c r="L8" s="96"/>
      <c r="M8" s="95"/>
      <c r="N8" s="95"/>
      <c r="O8" s="95"/>
      <c r="P8" s="95"/>
      <c r="Q8" s="128"/>
      <c r="R8" s="128"/>
      <c r="S8" s="128"/>
      <c r="T8" s="128"/>
      <c r="U8" s="128"/>
      <c r="V8" s="95"/>
      <c r="W8" s="92"/>
      <c r="X8" s="97"/>
      <c r="Y8" s="77"/>
      <c r="Z8" s="77"/>
      <c r="AA8" s="77"/>
      <c r="AB8" s="77"/>
      <c r="AC8" s="77"/>
      <c r="AD8" s="77"/>
    </row>
    <row r="9" spans="1:30" x14ac:dyDescent="0.25">
      <c r="A9" s="24"/>
      <c r="B9" s="98"/>
      <c r="C9" s="99"/>
      <c r="D9" s="99"/>
      <c r="E9" s="100"/>
      <c r="F9" s="100"/>
      <c r="G9" s="101"/>
      <c r="H9" s="102"/>
      <c r="I9" s="100"/>
      <c r="J9" s="102"/>
      <c r="K9" s="102"/>
      <c r="L9" s="102"/>
      <c r="M9" s="102"/>
      <c r="N9" s="102"/>
      <c r="O9" s="102"/>
      <c r="P9" s="102"/>
      <c r="Q9" s="129"/>
      <c r="R9" s="129"/>
      <c r="S9" s="129"/>
      <c r="T9" s="129"/>
      <c r="U9" s="129"/>
      <c r="V9" s="102"/>
      <c r="W9" s="102"/>
      <c r="X9" s="103"/>
      <c r="Y9" s="77"/>
      <c r="Z9" s="77"/>
      <c r="AA9" s="77"/>
      <c r="AB9" s="77"/>
      <c r="AC9" s="77"/>
      <c r="AD9" s="77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0"/>
      <c r="R10" s="130"/>
      <c r="S10" s="130"/>
      <c r="T10" s="130"/>
      <c r="U10" s="130"/>
      <c r="V10" s="1"/>
      <c r="W10" s="104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0"/>
      <c r="R11" s="130"/>
      <c r="S11" s="130"/>
      <c r="T11" s="130"/>
      <c r="U11" s="130"/>
      <c r="V11" s="1"/>
      <c r="W11" s="104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0"/>
      <c r="R12" s="130"/>
      <c r="S12" s="130"/>
      <c r="T12" s="130"/>
      <c r="U12" s="130"/>
      <c r="V12" s="1"/>
      <c r="W12" s="104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0"/>
      <c r="R13" s="130"/>
      <c r="S13" s="130"/>
      <c r="T13" s="130"/>
      <c r="U13" s="130"/>
      <c r="V13" s="1"/>
      <c r="W13" s="104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0"/>
      <c r="R14" s="130"/>
      <c r="S14" s="130"/>
      <c r="T14" s="130"/>
      <c r="U14" s="130"/>
      <c r="V14" s="1"/>
      <c r="W14" s="104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0"/>
      <c r="R15" s="130"/>
      <c r="S15" s="130"/>
      <c r="T15" s="130"/>
      <c r="U15" s="130"/>
      <c r="V15" s="1"/>
      <c r="W15" s="104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0"/>
      <c r="R16" s="130"/>
      <c r="S16" s="130"/>
      <c r="T16" s="130"/>
      <c r="U16" s="130"/>
      <c r="V16" s="1"/>
      <c r="W16" s="104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0"/>
      <c r="R17" s="130"/>
      <c r="S17" s="130"/>
      <c r="T17" s="130"/>
      <c r="U17" s="130"/>
      <c r="V17" s="1"/>
      <c r="W17" s="104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0"/>
      <c r="R18" s="130"/>
      <c r="S18" s="130"/>
      <c r="T18" s="130"/>
      <c r="U18" s="130"/>
      <c r="V18" s="1"/>
      <c r="W18" s="104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0"/>
      <c r="R19" s="130"/>
      <c r="S19" s="130"/>
      <c r="T19" s="130"/>
      <c r="U19" s="130"/>
      <c r="V19" s="1"/>
      <c r="W19" s="104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0"/>
      <c r="R20" s="130"/>
      <c r="S20" s="130"/>
      <c r="T20" s="130"/>
      <c r="U20" s="130"/>
      <c r="V20" s="1"/>
      <c r="W20" s="104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0"/>
      <c r="R21" s="130"/>
      <c r="S21" s="130"/>
      <c r="T21" s="130"/>
      <c r="U21" s="130"/>
      <c r="V21" s="1"/>
      <c r="W21" s="104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0"/>
      <c r="R22" s="130"/>
      <c r="S22" s="130"/>
      <c r="T22" s="130"/>
      <c r="U22" s="130"/>
      <c r="V22" s="1"/>
      <c r="W22" s="104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0"/>
      <c r="R23" s="130"/>
      <c r="S23" s="130"/>
      <c r="T23" s="130"/>
      <c r="U23" s="130"/>
      <c r="V23" s="1"/>
      <c r="W23" s="104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0"/>
      <c r="R24" s="130"/>
      <c r="S24" s="130"/>
      <c r="T24" s="130"/>
      <c r="U24" s="130"/>
      <c r="V24" s="1"/>
      <c r="W24" s="104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0"/>
      <c r="R25" s="130"/>
      <c r="S25" s="130"/>
      <c r="T25" s="130"/>
      <c r="U25" s="130"/>
      <c r="V25" s="1"/>
      <c r="W25" s="104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0"/>
      <c r="R26" s="130"/>
      <c r="S26" s="130"/>
      <c r="T26" s="130"/>
      <c r="U26" s="130"/>
      <c r="V26" s="1"/>
      <c r="W26" s="104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0"/>
      <c r="R27" s="130"/>
      <c r="S27" s="130"/>
      <c r="T27" s="130"/>
      <c r="U27" s="130"/>
      <c r="V27" s="1"/>
      <c r="W27" s="104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0"/>
      <c r="R28" s="130"/>
      <c r="S28" s="130"/>
      <c r="T28" s="130"/>
      <c r="U28" s="130"/>
      <c r="V28" s="1"/>
      <c r="W28" s="104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0"/>
      <c r="R29" s="130"/>
      <c r="S29" s="130"/>
      <c r="T29" s="130"/>
      <c r="U29" s="130"/>
      <c r="V29" s="1"/>
      <c r="W29" s="104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0"/>
      <c r="R30" s="130"/>
      <c r="S30" s="130"/>
      <c r="T30" s="130"/>
      <c r="U30" s="130"/>
      <c r="V30" s="1"/>
      <c r="W30" s="104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0"/>
      <c r="R31" s="130"/>
      <c r="S31" s="130"/>
      <c r="T31" s="130"/>
      <c r="U31" s="130"/>
      <c r="V31" s="1"/>
      <c r="W31" s="104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0"/>
      <c r="R32" s="130"/>
      <c r="S32" s="130"/>
      <c r="T32" s="130"/>
      <c r="U32" s="130"/>
      <c r="V32" s="1"/>
      <c r="W32" s="104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0"/>
      <c r="R33" s="130"/>
      <c r="S33" s="130"/>
      <c r="T33" s="130"/>
      <c r="U33" s="130"/>
      <c r="V33" s="1"/>
      <c r="W33" s="104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0"/>
      <c r="R34" s="130"/>
      <c r="S34" s="130"/>
      <c r="T34" s="130"/>
      <c r="U34" s="130"/>
      <c r="V34" s="1"/>
      <c r="W34" s="104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04"/>
      <c r="C35" s="1"/>
      <c r="D35" s="104"/>
      <c r="E35" s="10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0"/>
      <c r="R35" s="130"/>
      <c r="S35" s="130"/>
      <c r="T35" s="130"/>
      <c r="U35" s="130"/>
      <c r="V35" s="1"/>
      <c r="W35" s="104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04"/>
      <c r="C36" s="1"/>
      <c r="D36" s="104"/>
      <c r="E36" s="10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0"/>
      <c r="R36" s="130"/>
      <c r="S36" s="130"/>
      <c r="T36" s="130"/>
      <c r="U36" s="130"/>
      <c r="V36" s="1"/>
      <c r="W36" s="104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04"/>
      <c r="C37" s="1"/>
      <c r="D37" s="104"/>
      <c r="E37" s="10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0"/>
      <c r="R37" s="130"/>
      <c r="S37" s="130"/>
      <c r="T37" s="130"/>
      <c r="U37" s="130"/>
      <c r="V37" s="1"/>
      <c r="W37" s="104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04"/>
      <c r="C38" s="1"/>
      <c r="D38" s="104"/>
      <c r="E38" s="10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0"/>
      <c r="R38" s="130"/>
      <c r="S38" s="130"/>
      <c r="T38" s="130"/>
      <c r="U38" s="130"/>
      <c r="V38" s="1"/>
      <c r="W38" s="104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04"/>
      <c r="C39" s="1"/>
      <c r="D39" s="104"/>
      <c r="E39" s="10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0"/>
      <c r="R39" s="130"/>
      <c r="S39" s="130"/>
      <c r="T39" s="130"/>
      <c r="U39" s="130"/>
      <c r="V39" s="1"/>
      <c r="W39" s="104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04"/>
      <c r="C40" s="1"/>
      <c r="D40" s="104"/>
      <c r="E40" s="10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0"/>
      <c r="R40" s="130"/>
      <c r="S40" s="130"/>
      <c r="T40" s="130"/>
      <c r="U40" s="130"/>
      <c r="V40" s="1"/>
      <c r="W40" s="104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04"/>
      <c r="C41" s="1"/>
      <c r="D41" s="104"/>
      <c r="E41" s="10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0"/>
      <c r="R41" s="130"/>
      <c r="S41" s="130"/>
      <c r="T41" s="130"/>
      <c r="U41" s="130"/>
      <c r="V41" s="1"/>
      <c r="W41" s="104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04"/>
      <c r="C42" s="1"/>
      <c r="D42" s="104"/>
      <c r="E42" s="10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0"/>
      <c r="R42" s="130"/>
      <c r="S42" s="130"/>
      <c r="T42" s="130"/>
      <c r="U42" s="130"/>
      <c r="V42" s="1"/>
      <c r="W42" s="104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04"/>
      <c r="C43" s="1"/>
      <c r="D43" s="104"/>
      <c r="E43" s="10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0"/>
      <c r="R43" s="130"/>
      <c r="S43" s="130"/>
      <c r="T43" s="130"/>
      <c r="U43" s="130"/>
      <c r="V43" s="1"/>
      <c r="W43" s="104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04"/>
      <c r="C44" s="1"/>
      <c r="D44" s="104"/>
      <c r="E44" s="10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0"/>
      <c r="R44" s="130"/>
      <c r="S44" s="130"/>
      <c r="T44" s="130"/>
      <c r="U44" s="130"/>
      <c r="V44" s="1"/>
      <c r="W44" s="104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04"/>
      <c r="C45" s="1"/>
      <c r="D45" s="104"/>
      <c r="E45" s="10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0"/>
      <c r="R45" s="130"/>
      <c r="S45" s="130"/>
      <c r="T45" s="130"/>
      <c r="U45" s="130"/>
      <c r="V45" s="1"/>
      <c r="W45" s="104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04"/>
      <c r="C46" s="1"/>
      <c r="D46" s="104"/>
      <c r="E46" s="10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0"/>
      <c r="R46" s="130"/>
      <c r="S46" s="130"/>
      <c r="T46" s="130"/>
      <c r="U46" s="130"/>
      <c r="V46" s="1"/>
      <c r="W46" s="104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04"/>
      <c r="C47" s="1"/>
      <c r="D47" s="104"/>
      <c r="E47" s="10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0"/>
      <c r="R47" s="130"/>
      <c r="S47" s="130"/>
      <c r="T47" s="130"/>
      <c r="U47" s="130"/>
      <c r="V47" s="1"/>
      <c r="W47" s="104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04"/>
      <c r="C48" s="1"/>
      <c r="D48" s="104"/>
      <c r="E48" s="10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0"/>
      <c r="R48" s="130"/>
      <c r="S48" s="130"/>
      <c r="T48" s="130"/>
      <c r="U48" s="130"/>
      <c r="V48" s="1"/>
      <c r="W48" s="104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04"/>
      <c r="C49" s="1"/>
      <c r="D49" s="104"/>
      <c r="E49" s="10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0"/>
      <c r="R49" s="130"/>
      <c r="S49" s="130"/>
      <c r="T49" s="130"/>
      <c r="U49" s="130"/>
      <c r="V49" s="1"/>
      <c r="W49" s="104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04"/>
      <c r="C50" s="1"/>
      <c r="D50" s="104"/>
      <c r="E50" s="10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0"/>
      <c r="R50" s="130"/>
      <c r="S50" s="130"/>
      <c r="T50" s="130"/>
      <c r="U50" s="130"/>
      <c r="V50" s="1"/>
      <c r="W50" s="104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04"/>
      <c r="C51" s="1"/>
      <c r="D51" s="104"/>
      <c r="E51" s="10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0"/>
      <c r="R51" s="130"/>
      <c r="S51" s="130"/>
      <c r="T51" s="130"/>
      <c r="U51" s="130"/>
      <c r="V51" s="1"/>
      <c r="W51" s="104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04"/>
      <c r="C52" s="1"/>
      <c r="D52" s="104"/>
      <c r="E52" s="10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30"/>
      <c r="R52" s="130"/>
      <c r="S52" s="130"/>
      <c r="T52" s="130"/>
      <c r="U52" s="130"/>
      <c r="V52" s="1"/>
      <c r="W52" s="104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04"/>
      <c r="C53" s="1"/>
      <c r="D53" s="104"/>
      <c r="E53" s="10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30"/>
      <c r="R53" s="130"/>
      <c r="S53" s="130"/>
      <c r="T53" s="130"/>
      <c r="U53" s="130"/>
      <c r="V53" s="1"/>
      <c r="W53" s="104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04"/>
      <c r="C54" s="1"/>
      <c r="D54" s="104"/>
      <c r="E54" s="10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30"/>
      <c r="R54" s="130"/>
      <c r="S54" s="130"/>
      <c r="T54" s="130"/>
      <c r="U54" s="130"/>
      <c r="V54" s="1"/>
      <c r="W54" s="104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04"/>
      <c r="C55" s="1"/>
      <c r="D55" s="104"/>
      <c r="E55" s="10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30"/>
      <c r="R55" s="130"/>
      <c r="S55" s="130"/>
      <c r="T55" s="130"/>
      <c r="U55" s="130"/>
      <c r="V55" s="1"/>
      <c r="W55" s="104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04"/>
      <c r="C56" s="1"/>
      <c r="D56" s="104"/>
      <c r="E56" s="10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30"/>
      <c r="R56" s="130"/>
      <c r="S56" s="130"/>
      <c r="T56" s="130"/>
      <c r="U56" s="130"/>
      <c r="V56" s="1"/>
      <c r="W56" s="104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04"/>
      <c r="C57" s="1"/>
      <c r="D57" s="104"/>
      <c r="E57" s="10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30"/>
      <c r="R57" s="130"/>
      <c r="S57" s="130"/>
      <c r="T57" s="130"/>
      <c r="U57" s="130"/>
      <c r="V57" s="1"/>
      <c r="W57" s="104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04"/>
      <c r="C58" s="1"/>
      <c r="D58" s="104"/>
      <c r="E58" s="10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30"/>
      <c r="R58" s="130"/>
      <c r="S58" s="130"/>
      <c r="T58" s="130"/>
      <c r="U58" s="130"/>
      <c r="V58" s="1"/>
      <c r="W58" s="104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04"/>
      <c r="C59" s="1"/>
      <c r="D59" s="104"/>
      <c r="E59" s="10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30"/>
      <c r="R59" s="130"/>
      <c r="S59" s="130"/>
      <c r="T59" s="130"/>
      <c r="U59" s="130"/>
      <c r="V59" s="1"/>
      <c r="W59" s="104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04"/>
      <c r="C60" s="1"/>
      <c r="D60" s="104"/>
      <c r="E60" s="10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30"/>
      <c r="R60" s="130"/>
      <c r="S60" s="130"/>
      <c r="T60" s="130"/>
      <c r="U60" s="130"/>
      <c r="V60" s="1"/>
      <c r="W60" s="104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04"/>
      <c r="C61" s="1"/>
      <c r="D61" s="104"/>
      <c r="E61" s="10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30"/>
      <c r="R61" s="130"/>
      <c r="S61" s="130"/>
      <c r="T61" s="130"/>
      <c r="U61" s="130"/>
      <c r="V61" s="1"/>
      <c r="W61" s="104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04"/>
      <c r="C62" s="1"/>
      <c r="D62" s="104"/>
      <c r="E62" s="10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30"/>
      <c r="R62" s="130"/>
      <c r="S62" s="130"/>
      <c r="T62" s="130"/>
      <c r="U62" s="130"/>
      <c r="V62" s="1"/>
      <c r="W62" s="104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04"/>
      <c r="C63" s="1"/>
      <c r="D63" s="104"/>
      <c r="E63" s="10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30"/>
      <c r="R63" s="130"/>
      <c r="S63" s="130"/>
      <c r="T63" s="130"/>
      <c r="U63" s="130"/>
      <c r="V63" s="1"/>
      <c r="W63" s="104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04"/>
      <c r="C64" s="1"/>
      <c r="D64" s="104"/>
      <c r="E64" s="10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30"/>
      <c r="R64" s="130"/>
      <c r="S64" s="130"/>
      <c r="T64" s="130"/>
      <c r="U64" s="130"/>
      <c r="V64" s="1"/>
      <c r="W64" s="104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04"/>
      <c r="C65" s="1"/>
      <c r="D65" s="104"/>
      <c r="E65" s="10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30"/>
      <c r="R65" s="130"/>
      <c r="S65" s="130"/>
      <c r="T65" s="130"/>
      <c r="U65" s="130"/>
      <c r="V65" s="1"/>
      <c r="W65" s="104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04"/>
      <c r="C66" s="1"/>
      <c r="D66" s="104"/>
      <c r="E66" s="10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30"/>
      <c r="R66" s="130"/>
      <c r="S66" s="130"/>
      <c r="T66" s="130"/>
      <c r="U66" s="130"/>
      <c r="V66" s="1"/>
      <c r="W66" s="104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04"/>
      <c r="C67" s="1"/>
      <c r="D67" s="104"/>
      <c r="E67" s="10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30"/>
      <c r="R67" s="130"/>
      <c r="S67" s="130"/>
      <c r="T67" s="130"/>
      <c r="U67" s="130"/>
      <c r="V67" s="1"/>
      <c r="W67" s="104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04"/>
      <c r="C68" s="1"/>
      <c r="D68" s="104"/>
      <c r="E68" s="10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30"/>
      <c r="R68" s="130"/>
      <c r="S68" s="130"/>
      <c r="T68" s="130"/>
      <c r="U68" s="130"/>
      <c r="V68" s="1"/>
      <c r="W68" s="104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04"/>
      <c r="C69" s="1"/>
      <c r="D69" s="104"/>
      <c r="E69" s="10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30"/>
      <c r="R69" s="130"/>
      <c r="S69" s="130"/>
      <c r="T69" s="130"/>
      <c r="U69" s="130"/>
      <c r="V69" s="1"/>
      <c r="W69" s="104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04"/>
      <c r="C70" s="1"/>
      <c r="D70" s="104"/>
      <c r="E70" s="10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30"/>
      <c r="R70" s="130"/>
      <c r="S70" s="130"/>
      <c r="T70" s="130"/>
      <c r="U70" s="130"/>
      <c r="V70" s="1"/>
      <c r="W70" s="104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04"/>
      <c r="C71" s="1"/>
      <c r="D71" s="104"/>
      <c r="E71" s="10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30"/>
      <c r="R71" s="130"/>
      <c r="S71" s="130"/>
      <c r="T71" s="130"/>
      <c r="U71" s="130"/>
      <c r="V71" s="1"/>
      <c r="W71" s="104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04"/>
      <c r="C72" s="1"/>
      <c r="D72" s="104"/>
      <c r="E72" s="10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30"/>
      <c r="R72" s="130"/>
      <c r="S72" s="130"/>
      <c r="T72" s="130"/>
      <c r="U72" s="130"/>
      <c r="V72" s="1"/>
      <c r="W72" s="104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04"/>
      <c r="C73" s="1"/>
      <c r="D73" s="104"/>
      <c r="E73" s="10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30"/>
      <c r="R73" s="130"/>
      <c r="S73" s="130"/>
      <c r="T73" s="130"/>
      <c r="U73" s="130"/>
      <c r="V73" s="1"/>
      <c r="W73" s="104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04"/>
      <c r="C74" s="1"/>
      <c r="D74" s="104"/>
      <c r="E74" s="10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30"/>
      <c r="R74" s="130"/>
      <c r="S74" s="130"/>
      <c r="T74" s="130"/>
      <c r="U74" s="130"/>
      <c r="V74" s="1"/>
      <c r="W74" s="104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04"/>
      <c r="C75" s="1"/>
      <c r="D75" s="104"/>
      <c r="E75" s="10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30"/>
      <c r="R75" s="130"/>
      <c r="S75" s="130"/>
      <c r="T75" s="130"/>
      <c r="U75" s="130"/>
      <c r="V75" s="1"/>
      <c r="W75" s="104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04"/>
      <c r="C76" s="1"/>
      <c r="D76" s="104"/>
      <c r="E76" s="10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30"/>
      <c r="R76" s="130"/>
      <c r="S76" s="130"/>
      <c r="T76" s="130"/>
      <c r="U76" s="130"/>
      <c r="V76" s="1"/>
      <c r="W76" s="104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04"/>
      <c r="C77" s="1"/>
      <c r="D77" s="104"/>
      <c r="E77" s="10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30"/>
      <c r="R77" s="130"/>
      <c r="S77" s="130"/>
      <c r="T77" s="130"/>
      <c r="U77" s="130"/>
      <c r="V77" s="1"/>
      <c r="W77" s="104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04"/>
      <c r="C78" s="1"/>
      <c r="D78" s="104"/>
      <c r="E78" s="10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30"/>
      <c r="R78" s="130"/>
      <c r="S78" s="130"/>
      <c r="T78" s="130"/>
      <c r="U78" s="130"/>
      <c r="V78" s="1"/>
      <c r="W78" s="104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04"/>
      <c r="C79" s="1"/>
      <c r="D79" s="104"/>
      <c r="E79" s="10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30"/>
      <c r="R79" s="130"/>
      <c r="S79" s="130"/>
      <c r="T79" s="130"/>
      <c r="U79" s="130"/>
      <c r="V79" s="1"/>
      <c r="W79" s="104"/>
      <c r="X79" s="1"/>
      <c r="Y79" s="77"/>
      <c r="Z79" s="77"/>
      <c r="AA79" s="77"/>
      <c r="AB79" s="77"/>
      <c r="AC79" s="77"/>
      <c r="AD79" s="77"/>
    </row>
    <row r="80" spans="1:30" x14ac:dyDescent="0.25">
      <c r="A80" s="24"/>
      <c r="B80" s="104"/>
      <c r="C80" s="1"/>
      <c r="D80" s="104"/>
      <c r="E80" s="10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30"/>
      <c r="R80" s="130"/>
      <c r="S80" s="130"/>
      <c r="T80" s="130"/>
      <c r="U80" s="130"/>
      <c r="V80" s="1"/>
      <c r="W80" s="104"/>
      <c r="X80" s="1"/>
      <c r="Y80" s="77"/>
      <c r="Z80" s="77"/>
      <c r="AA80" s="77"/>
      <c r="AB80" s="77"/>
      <c r="AC80" s="77"/>
      <c r="AD80" s="77"/>
    </row>
    <row r="81" spans="1:30" x14ac:dyDescent="0.25">
      <c r="A81" s="24"/>
      <c r="B81" s="104"/>
      <c r="C81" s="1"/>
      <c r="D81" s="104"/>
      <c r="E81" s="10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30"/>
      <c r="R81" s="130"/>
      <c r="S81" s="130"/>
      <c r="T81" s="130"/>
      <c r="U81" s="130"/>
      <c r="V81" s="1"/>
      <c r="W81" s="104"/>
      <c r="X81" s="1"/>
      <c r="Y81" s="77"/>
      <c r="Z81" s="77"/>
      <c r="AA81" s="77"/>
      <c r="AB81" s="77"/>
      <c r="AC81" s="77"/>
      <c r="AD81" s="77"/>
    </row>
    <row r="82" spans="1:30" x14ac:dyDescent="0.25">
      <c r="A82" s="24"/>
      <c r="B82" s="104"/>
      <c r="C82" s="1"/>
      <c r="D82" s="104"/>
      <c r="E82" s="10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30"/>
      <c r="R82" s="130"/>
      <c r="S82" s="130"/>
      <c r="T82" s="130"/>
      <c r="U82" s="130"/>
      <c r="V82" s="1"/>
      <c r="W82" s="104"/>
      <c r="X82" s="1"/>
      <c r="Y82" s="77"/>
      <c r="Z82" s="77"/>
      <c r="AA82" s="77"/>
      <c r="AB82" s="77"/>
      <c r="AC82" s="77"/>
      <c r="AD82" s="77"/>
    </row>
    <row r="83" spans="1:30" x14ac:dyDescent="0.25">
      <c r="A83" s="24"/>
      <c r="B83" s="104"/>
      <c r="C83" s="1"/>
      <c r="D83" s="104"/>
      <c r="E83" s="10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30"/>
      <c r="R83" s="130"/>
      <c r="S83" s="130"/>
      <c r="T83" s="130"/>
      <c r="U83" s="130"/>
      <c r="V83" s="1"/>
      <c r="W83" s="104"/>
      <c r="X83" s="1"/>
      <c r="Y83" s="77"/>
      <c r="Z83" s="77"/>
      <c r="AA83" s="77"/>
      <c r="AB83" s="77"/>
      <c r="AC83" s="77"/>
      <c r="AD83" s="77"/>
    </row>
    <row r="84" spans="1:30" x14ac:dyDescent="0.25">
      <c r="A84" s="24"/>
      <c r="B84" s="104"/>
      <c r="C84" s="1"/>
      <c r="D84" s="104"/>
      <c r="E84" s="10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30"/>
      <c r="R84" s="130"/>
      <c r="S84" s="130"/>
      <c r="T84" s="130"/>
      <c r="U84" s="130"/>
      <c r="V84" s="1"/>
      <c r="W84" s="104"/>
      <c r="X84" s="1"/>
      <c r="Y84" s="77"/>
      <c r="Z84" s="77"/>
      <c r="AA84" s="77"/>
      <c r="AB84" s="77"/>
      <c r="AC84" s="77"/>
      <c r="AD84" s="77"/>
    </row>
    <row r="85" spans="1:30" x14ac:dyDescent="0.25">
      <c r="A85" s="24"/>
      <c r="B85" s="104"/>
      <c r="C85" s="1"/>
      <c r="D85" s="104"/>
      <c r="E85" s="10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30"/>
      <c r="R85" s="130"/>
      <c r="S85" s="130"/>
      <c r="T85" s="130"/>
      <c r="U85" s="130"/>
      <c r="V85" s="1"/>
      <c r="W85" s="104"/>
      <c r="X85" s="1"/>
      <c r="Y85" s="77"/>
      <c r="Z85" s="77"/>
      <c r="AA85" s="77"/>
      <c r="AB85" s="77"/>
      <c r="AC85" s="77"/>
      <c r="AD85" s="77"/>
    </row>
    <row r="86" spans="1:30" x14ac:dyDescent="0.25">
      <c r="A86" s="24"/>
      <c r="B86" s="104"/>
      <c r="C86" s="1"/>
      <c r="D86" s="104"/>
      <c r="E86" s="10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30"/>
      <c r="R86" s="130"/>
      <c r="S86" s="130"/>
      <c r="T86" s="130"/>
      <c r="U86" s="130"/>
      <c r="V86" s="1"/>
      <c r="W86" s="104"/>
      <c r="X86" s="1"/>
      <c r="Y86" s="77"/>
      <c r="Z86" s="77"/>
      <c r="AA86" s="77"/>
      <c r="AB86" s="77"/>
      <c r="AC86" s="77"/>
      <c r="AD86" s="77"/>
    </row>
    <row r="87" spans="1:30" x14ac:dyDescent="0.25">
      <c r="A87" s="24"/>
      <c r="B87" s="104"/>
      <c r="C87" s="1"/>
      <c r="D87" s="104"/>
      <c r="E87" s="10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30"/>
      <c r="R87" s="130"/>
      <c r="S87" s="130"/>
      <c r="T87" s="130"/>
      <c r="U87" s="130"/>
      <c r="V87" s="1"/>
      <c r="W87" s="104"/>
      <c r="X87" s="1"/>
      <c r="Y87" s="77"/>
      <c r="Z87" s="77"/>
      <c r="AA87" s="77"/>
      <c r="AB87" s="77"/>
      <c r="AC87" s="77"/>
      <c r="AD87" s="77"/>
    </row>
    <row r="88" spans="1:30" x14ac:dyDescent="0.25">
      <c r="A88" s="24"/>
      <c r="B88" s="104"/>
      <c r="C88" s="1"/>
      <c r="D88" s="104"/>
      <c r="E88" s="105"/>
      <c r="G88" s="1"/>
      <c r="H88" s="38"/>
      <c r="I88" s="1"/>
      <c r="J88" s="25"/>
      <c r="K88" s="25"/>
      <c r="L88" s="25"/>
      <c r="M88" s="1"/>
      <c r="N88" s="1"/>
      <c r="O88" s="1"/>
      <c r="P88" s="1"/>
      <c r="Q88" s="130"/>
      <c r="R88" s="130"/>
      <c r="S88" s="130"/>
      <c r="T88" s="130"/>
      <c r="U88" s="130"/>
      <c r="V88" s="1"/>
      <c r="W88" s="104"/>
      <c r="X88" s="1"/>
      <c r="Y88" s="77"/>
      <c r="Z88" s="77"/>
      <c r="AA88" s="77"/>
      <c r="AB88" s="77"/>
      <c r="AC88" s="77"/>
      <c r="AD88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2021-04-02T21:06:04Z</dcterms:modified>
</cp:coreProperties>
</file>